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886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C18" i="1" l="1"/>
  <c r="H25" i="1" l="1"/>
  <c r="G12" i="1"/>
  <c r="H13" i="1" l="1"/>
  <c r="H12" i="1"/>
  <c r="C19" i="1"/>
  <c r="B19" i="1" l="1"/>
  <c r="G25" i="1" l="1"/>
  <c r="B11" i="1" l="1"/>
  <c r="C25" i="1" l="1"/>
  <c r="C8" i="1"/>
  <c r="C11" i="1" l="1"/>
  <c r="G13" i="1" l="1"/>
  <c r="H11" i="1"/>
</calcChain>
</file>

<file path=xl/sharedStrings.xml><?xml version="1.0" encoding="utf-8"?>
<sst xmlns="http://schemas.openxmlformats.org/spreadsheetml/2006/main" count="32" uniqueCount="27">
  <si>
    <t>INCOME</t>
  </si>
  <si>
    <t>Subscriptions</t>
  </si>
  <si>
    <t>Donations</t>
  </si>
  <si>
    <t>Retreats</t>
  </si>
  <si>
    <t>Courses</t>
  </si>
  <si>
    <t>Interest (Business Reserve Account)</t>
  </si>
  <si>
    <t>EXPENDITURE</t>
  </si>
  <si>
    <t>Administration</t>
  </si>
  <si>
    <t>Newsletter</t>
  </si>
  <si>
    <t>1/2 yearly meetings</t>
  </si>
  <si>
    <t>Surplus on year</t>
  </si>
  <si>
    <t>BALANCE SHEET</t>
  </si>
  <si>
    <t>LIABILITIES</t>
  </si>
  <si>
    <t>Reserves  General</t>
  </si>
  <si>
    <t xml:space="preserve">                   GWH</t>
  </si>
  <si>
    <t>Creditors</t>
  </si>
  <si>
    <t>Current Account balance</t>
  </si>
  <si>
    <t>Business Reserve Account</t>
  </si>
  <si>
    <t>ASSETS</t>
  </si>
  <si>
    <t xml:space="preserve"> I have examined the receipts and payments of Manresa Link and found them in order</t>
  </si>
  <si>
    <t>Jerome Keane</t>
  </si>
  <si>
    <t>Total</t>
  </si>
  <si>
    <t>Price - donation</t>
  </si>
  <si>
    <t>MANRESA LINK  Accounts 2020</t>
  </si>
  <si>
    <t>Debtors</t>
  </si>
  <si>
    <t>Chaplaincy Plus</t>
  </si>
  <si>
    <t>Website 2021 prepayment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</si>
</sst>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bad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/>
    </xf>
    <xf numFmtId="43" fontId="2" fillId="0" borderId="0" xfId="1" applyNumberFormat="1" applyFont="1"/>
    <xf numFmtId="0" fontId="0" fillId="0" borderId="0" xfId="0" applyFont="1"/>
    <xf numFmtId="3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3" fontId="2" fillId="0" borderId="0" xfId="0" applyNumberFormat="1" applyFont="1"/>
    <xf numFmtId="3" fontId="2" fillId="0" borderId="0" xfId="1" applyNumberFormat="1" applyFont="1"/>
    <xf numFmtId="3" fontId="0" fillId="0" borderId="0" xfId="0" applyNumberFormat="1" applyFont="1"/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" zoomScaleNormal="100" workbookViewId="0">
      <selection activeCell="G13" sqref="G13"/>
    </sheetView>
  </sheetViews>
  <sheetFormatPr defaultRowHeight="15"/>
  <cols>
    <col min="1" max="1" width="33.42578125" bestFit="1" customWidth="1"/>
    <col min="2" max="2" width="14.7109375" customWidth="1"/>
    <col min="3" max="3" width="18.85546875" customWidth="1"/>
    <col min="4" max="5" width="5.7109375" customWidth="1"/>
    <col min="6" max="6" width="25.85546875" customWidth="1"/>
    <col min="7" max="7" width="11.5703125" customWidth="1"/>
    <col min="8" max="8" width="9.7109375" bestFit="1" customWidth="1"/>
    <col min="9" max="9" width="5.7109375" customWidth="1"/>
  </cols>
  <sheetData>
    <row r="1" spans="1:9" ht="15.75">
      <c r="A1" s="13" t="s">
        <v>23</v>
      </c>
      <c r="B1" s="13"/>
      <c r="C1" s="13"/>
      <c r="D1" s="13"/>
    </row>
    <row r="3" spans="1:9">
      <c r="A3" s="1" t="s">
        <v>0</v>
      </c>
      <c r="B3" s="4">
        <v>2020</v>
      </c>
      <c r="C3" s="2">
        <v>2019</v>
      </c>
      <c r="D3" s="2"/>
      <c r="F3" s="1" t="s">
        <v>6</v>
      </c>
      <c r="G3" s="4">
        <v>2020</v>
      </c>
      <c r="H3" s="2">
        <v>2019</v>
      </c>
      <c r="I3" s="2"/>
    </row>
    <row r="5" spans="1:9">
      <c r="A5" t="s">
        <v>1</v>
      </c>
      <c r="B5" s="8">
        <v>990</v>
      </c>
      <c r="C5" s="8">
        <v>1093</v>
      </c>
      <c r="F5" t="s">
        <v>7</v>
      </c>
      <c r="G5" s="8">
        <v>372</v>
      </c>
      <c r="H5" s="8">
        <v>300.27</v>
      </c>
    </row>
    <row r="6" spans="1:9">
      <c r="A6" t="s">
        <v>8</v>
      </c>
      <c r="B6" s="8">
        <v>0</v>
      </c>
      <c r="C6" s="8">
        <v>5</v>
      </c>
      <c r="F6" t="s">
        <v>8</v>
      </c>
      <c r="G6" s="8">
        <v>0</v>
      </c>
      <c r="H6" s="8">
        <v>0</v>
      </c>
    </row>
    <row r="7" spans="1:9">
      <c r="A7" t="s">
        <v>2</v>
      </c>
      <c r="B7" s="8">
        <v>0</v>
      </c>
      <c r="C7" s="8">
        <v>0</v>
      </c>
      <c r="F7" t="s">
        <v>2</v>
      </c>
      <c r="G7" s="8">
        <v>428.24</v>
      </c>
      <c r="H7" s="8">
        <v>0</v>
      </c>
    </row>
    <row r="8" spans="1:9">
      <c r="A8" t="s">
        <v>3</v>
      </c>
      <c r="B8" s="8">
        <v>1153.8</v>
      </c>
      <c r="C8" s="8">
        <f>262+460</f>
        <v>722</v>
      </c>
      <c r="F8" t="s">
        <v>3</v>
      </c>
      <c r="G8" s="8">
        <v>52.99</v>
      </c>
      <c r="H8" s="8">
        <v>380.15</v>
      </c>
    </row>
    <row r="9" spans="1:9">
      <c r="A9" t="s">
        <v>4</v>
      </c>
      <c r="B9" s="8">
        <v>0</v>
      </c>
      <c r="C9" s="8">
        <v>1770</v>
      </c>
      <c r="F9" t="s">
        <v>4</v>
      </c>
      <c r="G9" s="8">
        <v>50</v>
      </c>
      <c r="H9" s="8">
        <v>2421</v>
      </c>
    </row>
    <row r="10" spans="1:9">
      <c r="A10" t="s">
        <v>5</v>
      </c>
      <c r="B10" s="8">
        <v>4.1399999999999997</v>
      </c>
      <c r="C10" s="8">
        <v>12.1</v>
      </c>
      <c r="F10" t="s">
        <v>9</v>
      </c>
      <c r="G10" s="8">
        <v>117</v>
      </c>
      <c r="H10" s="8">
        <v>240</v>
      </c>
    </row>
    <row r="11" spans="1:9" ht="31.5" customHeight="1">
      <c r="A11" s="1" t="s">
        <v>21</v>
      </c>
      <c r="B11" s="8">
        <f>SUM(B5:B10)</f>
        <v>2147.94</v>
      </c>
      <c r="C11" s="8">
        <f>SUM(C5:C10)</f>
        <v>3602.1</v>
      </c>
      <c r="G11" s="8">
        <v>1020</v>
      </c>
      <c r="H11" s="8">
        <f ca="1">SUM(H5:H12)</f>
        <v>3341.42</v>
      </c>
    </row>
    <row r="12" spans="1:9" ht="37.5" customHeight="1">
      <c r="B12" s="9"/>
      <c r="C12" s="9"/>
      <c r="F12" s="1" t="s">
        <v>10</v>
      </c>
      <c r="G12" s="8">
        <f>SUM(B5:B10)-SUM(G5:G10)</f>
        <v>1127.71</v>
      </c>
      <c r="H12" s="8">
        <f>SUM(C5:C10)-SUM(H5:H10)</f>
        <v>260.67999999999984</v>
      </c>
    </row>
    <row r="13" spans="1:9">
      <c r="B13" s="8">
        <v>2147.94</v>
      </c>
      <c r="C13" s="8">
        <v>3602.1</v>
      </c>
      <c r="G13" s="9">
        <f>SUM(G5:G10) + G12</f>
        <v>2147.94</v>
      </c>
      <c r="H13" s="9">
        <f>SUM(H5:H10) + H12</f>
        <v>3602.1</v>
      </c>
    </row>
    <row r="14" spans="1:9" ht="15.75">
      <c r="A14" s="3" t="s">
        <v>11</v>
      </c>
      <c r="B14" s="3"/>
    </row>
    <row r="15" spans="1:9" ht="9.9499999999999993" customHeight="1"/>
    <row r="16" spans="1:9">
      <c r="A16" s="1" t="s">
        <v>12</v>
      </c>
      <c r="B16" s="2">
        <v>2020</v>
      </c>
      <c r="C16" s="2">
        <v>2019</v>
      </c>
      <c r="D16" s="2"/>
      <c r="F16" s="1" t="s">
        <v>18</v>
      </c>
      <c r="G16" s="2">
        <v>2020</v>
      </c>
      <c r="H16" s="2">
        <v>2019</v>
      </c>
      <c r="I16" s="2"/>
    </row>
    <row r="17" spans="1:9" ht="9.9499999999999993" customHeight="1"/>
    <row r="18" spans="1:9">
      <c r="A18" t="s">
        <v>13</v>
      </c>
      <c r="B18" s="7">
        <v>7351</v>
      </c>
      <c r="C18" s="7">
        <f>5978.68+H12-C10</f>
        <v>6227.26</v>
      </c>
      <c r="F18" t="s">
        <v>16</v>
      </c>
      <c r="G18" s="7">
        <v>4563.54</v>
      </c>
      <c r="H18" s="7">
        <v>3566.9</v>
      </c>
    </row>
    <row r="19" spans="1:9">
      <c r="A19" t="s">
        <v>14</v>
      </c>
      <c r="B19" s="7">
        <f>C19+B10</f>
        <v>2503.7399999999998</v>
      </c>
      <c r="C19" s="7">
        <f>2487.5+C10</f>
        <v>2499.6</v>
      </c>
      <c r="F19" t="s">
        <v>17</v>
      </c>
      <c r="G19" s="7">
        <v>4704.1000000000004</v>
      </c>
      <c r="H19" s="7">
        <v>4699.96</v>
      </c>
    </row>
    <row r="20" spans="1:9" ht="9.9499999999999993" customHeight="1">
      <c r="B20" s="7"/>
      <c r="C20" s="7"/>
      <c r="G20" s="7"/>
      <c r="H20" s="7"/>
    </row>
    <row r="21" spans="1:9">
      <c r="A21" s="1" t="s">
        <v>15</v>
      </c>
      <c r="B21" s="10"/>
      <c r="C21" s="7"/>
      <c r="F21" s="1" t="s">
        <v>24</v>
      </c>
      <c r="G21" s="10"/>
      <c r="H21" s="7"/>
    </row>
    <row r="22" spans="1:9" s="6" customFormat="1">
      <c r="A22" t="s">
        <v>22</v>
      </c>
      <c r="B22" s="7">
        <v>23</v>
      </c>
      <c r="C22" s="7"/>
      <c r="F22" s="6" t="s">
        <v>25</v>
      </c>
      <c r="G22" s="12"/>
      <c r="H22" s="12">
        <v>460</v>
      </c>
    </row>
    <row r="23" spans="1:9">
      <c r="B23" s="7"/>
      <c r="C23" s="7"/>
      <c r="F23" s="6" t="s">
        <v>26</v>
      </c>
      <c r="G23" s="7">
        <v>150</v>
      </c>
      <c r="H23" s="7"/>
    </row>
    <row r="24" spans="1:9" ht="9.9499999999999993" customHeight="1">
      <c r="B24" s="7"/>
      <c r="C24" s="7"/>
      <c r="G24" s="7"/>
      <c r="H24" s="7"/>
    </row>
    <row r="25" spans="1:9">
      <c r="A25" s="1" t="s">
        <v>21</v>
      </c>
      <c r="B25" s="11">
        <f>SUM(B18:B24)-H22</f>
        <v>9417.74</v>
      </c>
      <c r="C25" s="11">
        <f>SUM(C18:C24)</f>
        <v>8726.86</v>
      </c>
      <c r="D25" s="5"/>
      <c r="E25" s="5"/>
      <c r="F25" s="5"/>
      <c r="G25" s="11">
        <f>SUM(G18:G24)</f>
        <v>9417.64</v>
      </c>
      <c r="H25" s="11">
        <f>SUM(H18:H22)</f>
        <v>8726.86</v>
      </c>
      <c r="I25" s="1"/>
    </row>
    <row r="26" spans="1:9">
      <c r="B26" s="7"/>
      <c r="C26" s="7"/>
    </row>
    <row r="28" spans="1:9">
      <c r="A28" t="s">
        <v>19</v>
      </c>
    </row>
    <row r="29" spans="1:9">
      <c r="A29" t="s">
        <v>20</v>
      </c>
    </row>
  </sheetData>
  <mergeCells count="1">
    <mergeCell ref="A1:D1"/>
  </mergeCells>
  <printOptions gridLines="1"/>
  <pageMargins left="0" right="0" top="0" bottom="0.74803149606299213" header="0.31496062992125984" footer="0.31496062992125984"/>
  <pageSetup paperSize="9" scale="110" fitToWidth="0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keane</dc:creator>
  <cp:lastModifiedBy>Erik Pearse</cp:lastModifiedBy>
  <cp:lastPrinted>2021-08-20T17:24:10Z</cp:lastPrinted>
  <dcterms:created xsi:type="dcterms:W3CDTF">2019-09-26T14:41:46Z</dcterms:created>
  <dcterms:modified xsi:type="dcterms:W3CDTF">2021-08-20T17:25:41Z</dcterms:modified>
</cp:coreProperties>
</file>